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4c5d79fc1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ข้อมูลตัวอย่าง" sheetId="1" r:id="R71c49d1b7c474e74"/>
    <x:sheet xmlns:r="http://schemas.openxmlformats.org/officeDocument/2006/relationships" name="วิเคราะห์แนวโน้ม" sheetId="2" r:id="R227878820af74704"/>
    <x:sheet xmlns:r="http://schemas.openxmlformats.org/officeDocument/2006/relationships" name="อัตราส่วน" sheetId="3" r:id="Re378224272e94945"/>
    <x:sheet xmlns:r="http://schemas.openxmlformats.org/officeDocument/2006/relationships" name="กระแสเงินสด" sheetId="4" r:id="Ra54b20ca026d477a"/>
    <x:sheet xmlns:r="http://schemas.openxmlformats.org/officeDocument/2006/relationships" name="Dashboard" sheetId="5" r:id="Rabb7204b6b284242"/>
    <x:sheet xmlns:r="http://schemas.openxmlformats.org/officeDocument/2006/relationships" name="คู่มือ" sheetId="6" r:id="R97f652eddb904e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-#,##0"/>
    <x:numFmt numFmtId="201" formatCode="0.0%"/>
    <x:numFmt numFmtId="202" formatCode="0.00x"/>
  </x:numFmts>
  <x:fonts count="6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20"/>
      <x:color rgb="FF17324D"/>
      <x:name val="Carlito"/>
    </x:font>
    <x:font>
      <x:sz val="11"/>
      <x:color rgb="FF1F2937"/>
      <x:name val="Carlito"/>
    </x:font>
    <x:font>
      <x:b/>
      <x:sz val="11"/>
      <x:color rgb="FF991B1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0F766E"/>
      </x:patternFill>
    </x:fill>
    <x:fill>
      <x:patternFill patternType="solid">
        <x:fgColor rgb="FFEAF5F3"/>
      </x:patternFill>
    </x:fill>
    <x:fill>
      <x:patternFill patternType="solid">
        <x:fgColor rgb="FFFFF7E6"/>
      </x:patternFill>
    </x:fill>
    <x:fill>
      <x:patternFill patternType="solid">
        <x:fgColor rgb="FFFCE8E6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200" fontId="3" fillId="4" borderId="0" xfId="0" applyNumberFormat="1" applyFont="1" applyFill="1" applyBorder="1" applyAlignment="1">
      <x:alignment horizontal="center" vertical="center"/>
    </x:xf>
    <x:xf numFmtId="202" fontId="3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2400E"/>
      </x:font>
      <x:fill>
        <x:patternFill patternType="solid">
          <x:bgColor rgb="FFFDE68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af92543bb4ad2" /><Relationship Type="http://schemas.openxmlformats.org/officeDocument/2006/relationships/theme" Target="/xl/theme/theme1.xml" Id="Rbec43a7e5f79415d" /><Relationship Type="http://schemas.openxmlformats.org/officeDocument/2006/relationships/sharedStrings" Target="/xl/sharedStrings.xml" Id="Rc254ca7bbe504550" /><Relationship Type="http://schemas.openxmlformats.org/officeDocument/2006/relationships/worksheet" Target="/xl/worksheets/sheet1.xml" Id="R71c49d1b7c474e74" /><Relationship Type="http://schemas.openxmlformats.org/officeDocument/2006/relationships/worksheet" Target="/xl/worksheets/sheet2.xml" Id="R227878820af74704" /><Relationship Type="http://schemas.openxmlformats.org/officeDocument/2006/relationships/worksheet" Target="/xl/worksheets/sheet3.xml" Id="Re378224272e94945" /><Relationship Type="http://schemas.openxmlformats.org/officeDocument/2006/relationships/worksheet" Target="/xl/worksheets/sheet4.xml" Id="Ra54b20ca026d477a" /><Relationship Type="http://schemas.openxmlformats.org/officeDocument/2006/relationships/worksheet" Target="/xl/worksheets/sheet5.xml" Id="Rabb7204b6b284242" /><Relationship Type="http://schemas.openxmlformats.org/officeDocument/2006/relationships/worksheet" Target="/xl/worksheets/sheet6.xml" Id="R97f652eddb904ef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f85ebb015884e0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52efc585372d468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กระแสเงินสด 3 กิจกรรม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ปี 2565</c:v>
          </c:tx>
          <c:cat>
            <c:strRef>
              <c:f>'กระแสเงินสด'!$A$5:$A$7</c:f>
              <c:strCache>
                <c:ptCount val="0"/>
              </c:strCache>
            </c:strRef>
          </c:cat>
          <c:val>
            <c:numRef>
              <c:f>'กระแสเงินสด'!$B$5:$B$7</c:f>
              <c:numCache>
                <c:formatCode>#,##0;[Red]-#,##0</c:formatCode>
                <c:ptCount val="0"/>
              </c:numCache>
            </c:numRef>
          </c:val>
        </c:ser>
        <c:ser>
          <c:idx val="1"/>
          <c:order val="1"/>
          <c:tx>
            <c:v>ปี 2566</c:v>
          </c:tx>
          <c:cat>
            <c:strRef>
              <c:f>'กระแสเงินสด'!$A$5:$A$7</c:f>
              <c:strCache>
                <c:ptCount val="0"/>
              </c:strCache>
            </c:strRef>
          </c:cat>
          <c:val>
            <c:numRef>
              <c:f>'กระแสเงินสด'!$C$5:$C$7</c:f>
              <c:numCache>
                <c:formatCode>#,##0;[Red]-#,##0</c:formatCode>
                <c:ptCount val="0"/>
              </c:numCache>
            </c:numRef>
          </c:val>
        </c:ser>
        <c:ser>
          <c:idx val="2"/>
          <c:order val="2"/>
          <c:tx>
            <c:v>ปี 2567</c:v>
          </c:tx>
          <c:cat>
            <c:strRef>
              <c:f>'กระแสเงินสด'!$A$5:$A$7</c:f>
              <c:strCache>
                <c:ptCount val="0"/>
              </c:strCache>
            </c:strRef>
          </c:cat>
          <c:val>
            <c:numRef>
              <c:f>'กระแสเงินสด'!$D$5:$D$7</c:f>
              <c:numCache>
                <c:formatCode>#,##0;[Red]-#,##0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แนวโน้มรายได้และกำไร</a:t>
            </a:r>
          </a:p>
        </c:rich>
      </c:tx>
    </c:title>
    <c:plotArea>
      <c:lineChart>
        <c:grouping val="standard"/>
        <c:ser>
          <c:idx val="0"/>
          <c:order val="0"/>
          <c:tx>
            <c:v>รายได้</c:v>
          </c:tx>
          <c:marker>
            <c:symbol val="none"/>
          </c:marker>
          <c:cat>
            <c:strRef>
              <c:f>'Dashboard'!$A$10:$A$12</c:f>
              <c:strCache>
                <c:ptCount val="0"/>
              </c:strCache>
            </c:strRef>
          </c:cat>
          <c:val>
            <c:numRef>
              <c:f>'Dashboard'!$B$10:$B$12</c:f>
              <c:numCache>
                <c:formatCode>#,##0;[Red]-#,##0</c:formatCode>
                <c:ptCount val="0"/>
              </c:numCache>
            </c:numRef>
          </c:val>
        </c:ser>
        <c:ser>
          <c:idx val="1"/>
          <c:order val="1"/>
          <c:tx>
            <c:v>กำไรสุทธิ</c:v>
          </c:tx>
          <c:marker>
            <c:symbol val="none"/>
          </c:marker>
          <c:cat>
            <c:strRef>
              <c:f>'Dashboard'!$A$10:$A$12</c:f>
              <c:strCache>
                <c:ptCount val="0"/>
              </c:strCache>
            </c:strRef>
          </c:cat>
          <c:val>
            <c:numRef>
              <c:f>'Dashboard'!$C$10:$C$12</c:f>
              <c:numCache>
                <c:formatCode>#,##0;[Red]-#,##0</c:formatCode>
                <c:ptCount val="0"/>
              </c:numCache>
            </c:numRef>
          </c:val>
        </c:ser>
        <c:ser>
          <c:idx val="2"/>
          <c:order val="2"/>
          <c:tx>
            <c:v>กำไรขั้นต้น</c:v>
          </c:tx>
          <c:marker>
            <c:symbol val="none"/>
          </c:marker>
          <c:cat>
            <c:strRef>
              <c:f>'Dashboard'!$A$10:$A$12</c:f>
              <c:strCache>
                <c:ptCount val="0"/>
              </c:strCache>
            </c:strRef>
          </c:cat>
          <c:val>
            <c:numRef>
              <c:f>'Dashboard'!$D$10:$D$12</c:f>
              <c:numCache>
                <c:formatCode>#,##0;[Red]-#,##0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85ebb015884e0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efc585372d468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inancialData" displayName="FinancialData" ref="A4:E37" headerRowCount="1" totalsRowCount="0" totalsRowShown="0">
  <x:tableColumns count="5">
    <x:tableColumn id="1" name="ปี"/>
    <x:tableColumn id="2" name="ประเภทงบ"/>
    <x:tableColumn id="3" name="หมวดบัญชี"/>
    <x:tableColumn id="4" name="รายการ"/>
    <x:tableColumn id="5" name="จำนวนเงิน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feda0bbe89462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8e76d689eb324ac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61c9c8ee556144c0" /></Relationships>
</file>

<file path=xl/worksheets/sheet1.xml><?xml version="1.0" encoding="utf-8"?>
<x:worksheet xmlns:x="http://schemas.openxmlformats.org/spreadsheetml/2006/main">
  <x:sheetFormatPr defaultRowHeight="15"/>
  <x:cols>
    <x:col min="1" max="1" width="47.88999938964844" hidden="0" customWidth="1"/>
    <x:col min="2" max="2" width="6.329999923706055" hidden="0" customWidth="1"/>
    <x:col min="3" max="3" width="6.329999923706055" hidden="0" customWidth="1"/>
    <x:col min="4" max="4" width="170" hidden="0" customWidth="1"/>
    <x:col min="5" max="5" width="7.78000020980835" hidden="0" customWidth="1"/>
  </x:cols>
  <x:sheetData>
    <x:row r="1">
      <x:c r="A1" s="3" t="str">
        <x:v>HTAX Financial Analytics — ข้อมูลตัวอย่าง 3 ปี</x:v>
      </x:c>
      <x:c r="B1" s="3"/>
      <x:c r="C1" s="3"/>
      <x:c r="D1" s="3"/>
      <x:c r="E1" s="3"/>
    </x:row>
    <x:row r="2">
      <x:c r="A2" s="3"/>
      <x:c r="B2" s="3"/>
      <x:c r="C2" s="3"/>
      <x:c r="D2" s="3"/>
      <x:c r="E2" s="3"/>
    </x:row>
    <x:row r="4">
      <x:c r="A4" s="8" t="str">
        <x:v>ปี</x:v>
      </x:c>
      <x:c r="B4" s="8" t="str">
        <x:v>ประเภทงบ</x:v>
      </x:c>
      <x:c r="C4" s="8" t="str">
        <x:v>หมวดบัญชี</x:v>
      </x:c>
      <x:c r="D4" s="8" t="str">
        <x:v>รายการ</x:v>
      </x:c>
      <x:c r="E4" s="8" t="str">
        <x:v>จำนวนเงิน</x:v>
      </x:c>
    </x:row>
    <x:row r="5">
      <x:c r="A5" t="n">
        <x:v>2565</x:v>
      </x:c>
      <x:c r="B5" t="str">
        <x:v>งบกำไรขาดทุน</x:v>
      </x:c>
      <x:c r="C5" t="str">
        <x:v>รายได้</x:v>
      </x:c>
      <x:c r="D5" t="str">
        <x:v>รายได้จากการขาย</x:v>
      </x:c>
      <x:c r="E5" s="9" t="n">
        <x:v>1000000</x:v>
      </x:c>
    </x:row>
    <x:row r="6">
      <x:c r="A6" t="n">
        <x:v>2565</x:v>
      </x:c>
      <x:c r="B6" t="str">
        <x:v>งบกำไรขาดทุน</x:v>
      </x:c>
      <x:c r="C6" t="str">
        <x:v>ต้นทุน</x:v>
      </x:c>
      <x:c r="D6" t="str">
        <x:v>ต้นทุนขาย</x:v>
      </x:c>
      <x:c r="E6" s="9" t="n">
        <x:v>620000</x:v>
      </x:c>
    </x:row>
    <x:row r="7">
      <x:c r="A7" t="n">
        <x:v>2565</x:v>
      </x:c>
      <x:c r="B7" t="str">
        <x:v>งบกำไรขาดทุน</x:v>
      </x:c>
      <x:c r="C7" t="str">
        <x:v>ค่าใช้จ่าย</x:v>
      </x:c>
      <x:c r="D7" t="str">
        <x:v>ค่าใช้จ่ายขายและบริหาร</x:v>
      </x:c>
      <x:c r="E7" s="9" t="n">
        <x:v>180000</x:v>
      </x:c>
    </x:row>
    <x:row r="8">
      <x:c r="A8" t="n">
        <x:v>2565</x:v>
      </x:c>
      <x:c r="B8" t="str">
        <x:v>งบกำไรขาดทุน</x:v>
      </x:c>
      <x:c r="C8" t="str">
        <x:v>กำไร</x:v>
      </x:c>
      <x:c r="D8" t="str">
        <x:v>กำไรสุทธิ</x:v>
      </x:c>
      <x:c r="E8" s="9" t="n">
        <x:v>110000</x:v>
      </x:c>
    </x:row>
    <x:row r="9">
      <x:c r="A9" t="n">
        <x:v>2566</x:v>
      </x:c>
      <x:c r="B9" t="str">
        <x:v>งบกำไรขาดทุน</x:v>
      </x:c>
      <x:c r="C9" t="str">
        <x:v>รายได้</x:v>
      </x:c>
      <x:c r="D9" t="str">
        <x:v>รายได้จากการขาย</x:v>
      </x:c>
      <x:c r="E9" s="9" t="n">
        <x:v>1200000</x:v>
      </x:c>
    </x:row>
    <x:row r="10">
      <x:c r="A10" t="n">
        <x:v>2566</x:v>
      </x:c>
      <x:c r="B10" t="str">
        <x:v>งบกำไรขาดทุน</x:v>
      </x:c>
      <x:c r="C10" t="str">
        <x:v>ต้นทุน</x:v>
      </x:c>
      <x:c r="D10" t="str">
        <x:v>ต้นทุนขาย</x:v>
      </x:c>
      <x:c r="E10" s="9" t="n">
        <x:v>720000</x:v>
      </x:c>
    </x:row>
    <x:row r="11">
      <x:c r="A11" t="n">
        <x:v>2566</x:v>
      </x:c>
      <x:c r="B11" t="str">
        <x:v>งบกำไรขาดทุน</x:v>
      </x:c>
      <x:c r="C11" t="str">
        <x:v>ค่าใช้จ่าย</x:v>
      </x:c>
      <x:c r="D11" t="str">
        <x:v>ค่าใช้จ่ายขายและบริหาร</x:v>
      </x:c>
      <x:c r="E11" s="9" t="n">
        <x:v>230000</x:v>
      </x:c>
    </x:row>
    <x:row r="12">
      <x:c r="A12" t="n">
        <x:v>2566</x:v>
      </x:c>
      <x:c r="B12" t="str">
        <x:v>งบกำไรขาดทุน</x:v>
      </x:c>
      <x:c r="C12" t="str">
        <x:v>กำไร</x:v>
      </x:c>
      <x:c r="D12" t="str">
        <x:v>กำไรสุทธิ</x:v>
      </x:c>
      <x:c r="E12" s="9" t="n">
        <x:v>145000</x:v>
      </x:c>
    </x:row>
    <x:row r="13">
      <x:c r="A13" t="n">
        <x:v>2567</x:v>
      </x:c>
      <x:c r="B13" t="str">
        <x:v>งบกำไรขาดทุน</x:v>
      </x:c>
      <x:c r="C13" t="str">
        <x:v>รายได้</x:v>
      </x:c>
      <x:c r="D13" t="str">
        <x:v>รายได้จากการขาย</x:v>
      </x:c>
      <x:c r="E13" s="9" t="n">
        <x:v>1500000</x:v>
      </x:c>
    </x:row>
    <x:row r="14">
      <x:c r="A14" t="n">
        <x:v>2567</x:v>
      </x:c>
      <x:c r="B14" t="str">
        <x:v>งบกำไรขาดทุน</x:v>
      </x:c>
      <x:c r="C14" t="str">
        <x:v>ต้นทุน</x:v>
      </x:c>
      <x:c r="D14" t="str">
        <x:v>ต้นทุนขาย</x:v>
      </x:c>
      <x:c r="E14" s="9" t="n">
        <x:v>960000</x:v>
      </x:c>
    </x:row>
    <x:row r="15">
      <x:c r="A15" t="n">
        <x:v>2567</x:v>
      </x:c>
      <x:c r="B15" t="str">
        <x:v>งบกำไรขาดทุน</x:v>
      </x:c>
      <x:c r="C15" t="str">
        <x:v>ค่าใช้จ่าย</x:v>
      </x:c>
      <x:c r="D15" t="str">
        <x:v>ค่าใช้จ่ายขายและบริหาร</x:v>
      </x:c>
      <x:c r="E15" s="9" t="n">
        <x:v>315000</x:v>
      </x:c>
    </x:row>
    <x:row r="16">
      <x:c r="A16" t="n">
        <x:v>2567</x:v>
      </x:c>
      <x:c r="B16" t="str">
        <x:v>งบกำไรขาดทุน</x:v>
      </x:c>
      <x:c r="C16" t="str">
        <x:v>กำไร</x:v>
      </x:c>
      <x:c r="D16" t="str">
        <x:v>กำไรสุทธิ</x:v>
      </x:c>
      <x:c r="E16" s="9" t="n">
        <x:v>150000</x:v>
      </x:c>
    </x:row>
    <x:row r="17">
      <x:c r="A17" t="n">
        <x:v>2565</x:v>
      </x:c>
      <x:c r="B17" t="str">
        <x:v>งบดุล</x:v>
      </x:c>
      <x:c r="C17" t="str">
        <x:v>สินทรัพย์หมุนเวียน</x:v>
      </x:c>
      <x:c r="D17" t="str">
        <x:v>เงินสด</x:v>
      </x:c>
      <x:c r="E17" s="9" t="n">
        <x:v>180000</x:v>
      </x:c>
    </x:row>
    <x:row r="18">
      <x:c r="A18" t="n">
        <x:v>2565</x:v>
      </x:c>
      <x:c r="B18" t="str">
        <x:v>งบดุล</x:v>
      </x:c>
      <x:c r="C18" t="str">
        <x:v>สินทรัพย์หมุนเวียน</x:v>
      </x:c>
      <x:c r="D18" t="str">
        <x:v>ลูกหนี้การค้า</x:v>
      </x:c>
      <x:c r="E18" s="9" t="n">
        <x:v>350000</x:v>
      </x:c>
    </x:row>
    <x:row r="19">
      <x:c r="A19" t="n">
        <x:v>2565</x:v>
      </x:c>
      <x:c r="B19" t="str">
        <x:v>งบดุล</x:v>
      </x:c>
      <x:c r="C19" t="str">
        <x:v>สินทรัพย์หมุนเวียน</x:v>
      </x:c>
      <x:c r="D19" t="str">
        <x:v>สินค้าคงเหลือ</x:v>
      </x:c>
      <x:c r="E19" s="9" t="n">
        <x:v>300000</x:v>
      </x:c>
    </x:row>
    <x:row r="20">
      <x:c r="A20" t="n">
        <x:v>2565</x:v>
      </x:c>
      <x:c r="B20" t="str">
        <x:v>งบดุล</x:v>
      </x:c>
      <x:c r="C20" t="str">
        <x:v>สินทรัพย์</x:v>
      </x:c>
      <x:c r="D20" t="str">
        <x:v>สินทรัพย์รวม</x:v>
      </x:c>
      <x:c r="E20" s="9" t="n">
        <x:v>1600000</x:v>
      </x:c>
    </x:row>
    <x:row r="21">
      <x:c r="A21" t="n">
        <x:v>2565</x:v>
      </x:c>
      <x:c r="B21" t="str">
        <x:v>งบดุล</x:v>
      </x:c>
      <x:c r="C21" t="str">
        <x:v>หนี้สิน</x:v>
      </x:c>
      <x:c r="D21" t="str">
        <x:v>หนี้สินหมุนเวียน</x:v>
      </x:c>
      <x:c r="E21" s="9" t="n">
        <x:v>430000</x:v>
      </x:c>
    </x:row>
    <x:row r="22">
      <x:c r="A22" t="n">
        <x:v>2565</x:v>
      </x:c>
      <x:c r="B22" t="str">
        <x:v>งบดุล</x:v>
      </x:c>
      <x:c r="C22" t="str">
        <x:v>หนี้สิน</x:v>
      </x:c>
      <x:c r="D22" t="str">
        <x:v>หนี้สินรวม</x:v>
      </x:c>
      <x:c r="E22" s="9" t="n">
        <x:v>800000</x:v>
      </x:c>
    </x:row>
    <x:row r="23">
      <x:c r="A23" t="n">
        <x:v>2565</x:v>
      </x:c>
      <x:c r="B23" t="str">
        <x:v>งบดุล</x:v>
      </x:c>
      <x:c r="C23" t="str">
        <x:v>ทุน</x:v>
      </x:c>
      <x:c r="D23" t="str">
        <x:v>ส่วนของเจ้าของ</x:v>
      </x:c>
      <x:c r="E23" s="9" t="n">
        <x:v>800000</x:v>
      </x:c>
    </x:row>
    <x:row r="24">
      <x:c r="A24" t="n">
        <x:v>2566</x:v>
      </x:c>
      <x:c r="B24" t="str">
        <x:v>งบดุล</x:v>
      </x:c>
      <x:c r="C24" t="str">
        <x:v>สินทรัพย์หมุนเวียน</x:v>
      </x:c>
      <x:c r="D24" t="str">
        <x:v>เงินสด</x:v>
      </x:c>
      <x:c r="E24" s="9" t="n">
        <x:v>210000</x:v>
      </x:c>
    </x:row>
    <x:row r="25">
      <x:c r="A25" t="n">
        <x:v>2566</x:v>
      </x:c>
      <x:c r="B25" t="str">
        <x:v>งบดุล</x:v>
      </x:c>
      <x:c r="C25" t="str">
        <x:v>สินทรัพย์หมุนเวียน</x:v>
      </x:c>
      <x:c r="D25" t="str">
        <x:v>ลูกหนี้การค้า</x:v>
      </x:c>
      <x:c r="E25" s="9" t="n">
        <x:v>440000</x:v>
      </x:c>
    </x:row>
    <x:row r="26">
      <x:c r="A26" t="n">
        <x:v>2566</x:v>
      </x:c>
      <x:c r="B26" t="str">
        <x:v>งบดุล</x:v>
      </x:c>
      <x:c r="C26" t="str">
        <x:v>สินทรัพย์หมุนเวียน</x:v>
      </x:c>
      <x:c r="D26" t="str">
        <x:v>สินค้าคงเหลือ</x:v>
      </x:c>
      <x:c r="E26" s="9" t="n">
        <x:v>370000</x:v>
      </x:c>
    </x:row>
    <x:row r="27">
      <x:c r="A27" t="n">
        <x:v>2566</x:v>
      </x:c>
      <x:c r="B27" t="str">
        <x:v>งบดุล</x:v>
      </x:c>
      <x:c r="C27" t="str">
        <x:v>สินทรัพย์</x:v>
      </x:c>
      <x:c r="D27" t="str">
        <x:v>สินทรัพย์รวม</x:v>
      </x:c>
      <x:c r="E27" s="9" t="n">
        <x:v>1900000</x:v>
      </x:c>
    </x:row>
    <x:row r="28">
      <x:c r="A28" t="n">
        <x:v>2566</x:v>
      </x:c>
      <x:c r="B28" t="str">
        <x:v>งบดุล</x:v>
      </x:c>
      <x:c r="C28" t="str">
        <x:v>หนี้สิน</x:v>
      </x:c>
      <x:c r="D28" t="str">
        <x:v>หนี้สินหมุนเวียน</x:v>
      </x:c>
      <x:c r="E28" s="9" t="n">
        <x:v>520000</x:v>
      </x:c>
    </x:row>
    <x:row r="29">
      <x:c r="A29" t="n">
        <x:v>2566</x:v>
      </x:c>
      <x:c r="B29" t="str">
        <x:v>งบดุล</x:v>
      </x:c>
      <x:c r="C29" t="str">
        <x:v>หนี้สิน</x:v>
      </x:c>
      <x:c r="D29" t="str">
        <x:v>หนี้สินรวม</x:v>
      </x:c>
      <x:c r="E29" s="9" t="n">
        <x:v>980000</x:v>
      </x:c>
    </x:row>
    <x:row r="30">
      <x:c r="A30" t="n">
        <x:v>2566</x:v>
      </x:c>
      <x:c r="B30" t="str">
        <x:v>งบดุล</x:v>
      </x:c>
      <x:c r="C30" t="str">
        <x:v>ทุน</x:v>
      </x:c>
      <x:c r="D30" t="str">
        <x:v>ส่วนของเจ้าของ</x:v>
      </x:c>
      <x:c r="E30" s="9" t="n">
        <x:v>920000</x:v>
      </x:c>
    </x:row>
    <x:row r="31">
      <x:c r="A31" t="n">
        <x:v>2567</x:v>
      </x:c>
      <x:c r="B31" t="str">
        <x:v>งบดุล</x:v>
      </x:c>
      <x:c r="C31" t="str">
        <x:v>สินทรัพย์หมุนเวียน</x:v>
      </x:c>
      <x:c r="D31" t="str">
        <x:v>เงินสด</x:v>
      </x:c>
      <x:c r="E31" s="9" t="n">
        <x:v>200000</x:v>
      </x:c>
    </x:row>
    <x:row r="32">
      <x:c r="A32" t="n">
        <x:v>2567</x:v>
      </x:c>
      <x:c r="B32" t="str">
        <x:v>งบดุล</x:v>
      </x:c>
      <x:c r="C32" t="str">
        <x:v>สินทรัพย์หมุนเวียน</x:v>
      </x:c>
      <x:c r="D32" t="str">
        <x:v>ลูกหนี้การค้า</x:v>
      </x:c>
      <x:c r="E32" s="9" t="n">
        <x:v>600000</x:v>
      </x:c>
    </x:row>
    <x:row r="33">
      <x:c r="A33" t="n">
        <x:v>2567</x:v>
      </x:c>
      <x:c r="B33" t="str">
        <x:v>งบดุล</x:v>
      </x:c>
      <x:c r="C33" t="str">
        <x:v>สินทรัพย์หมุนเวียน</x:v>
      </x:c>
      <x:c r="D33" t="str">
        <x:v>สินค้าคงเหลือ</x:v>
      </x:c>
      <x:c r="E33" s="9" t="n">
        <x:v>500000</x:v>
      </x:c>
    </x:row>
    <x:row r="34">
      <x:c r="A34" t="n">
        <x:v>2567</x:v>
      </x:c>
      <x:c r="B34" t="str">
        <x:v>งบดุล</x:v>
      </x:c>
      <x:c r="C34" t="str">
        <x:v>สินทรัพย์</x:v>
      </x:c>
      <x:c r="D34" t="str">
        <x:v>สินทรัพย์รวม</x:v>
      </x:c>
      <x:c r="E34" s="9" t="n">
        <x:v>2200000</x:v>
      </x:c>
    </x:row>
    <x:row r="35">
      <x:c r="A35" t="n">
        <x:v>2567</x:v>
      </x:c>
      <x:c r="B35" t="str">
        <x:v>งบดุล</x:v>
      </x:c>
      <x:c r="C35" t="str">
        <x:v>หนี้สิน</x:v>
      </x:c>
      <x:c r="D35" t="str">
        <x:v>หนี้สินหมุนเวียน</x:v>
      </x:c>
      <x:c r="E35" s="9" t="n">
        <x:v>700000</x:v>
      </x:c>
    </x:row>
    <x:row r="36">
      <x:c r="A36" t="n">
        <x:v>2567</x:v>
      </x:c>
      <x:c r="B36" t="str">
        <x:v>งบดุล</x:v>
      </x:c>
      <x:c r="C36" t="str">
        <x:v>หนี้สิน</x:v>
      </x:c>
      <x:c r="D36" t="str">
        <x:v>หนี้สินรวม</x:v>
      </x:c>
      <x:c r="E36" s="9" t="n">
        <x:v>1250000</x:v>
      </x:c>
    </x:row>
    <x:row r="37">
      <x:c r="A37" t="n">
        <x:v>2567</x:v>
      </x:c>
      <x:c r="B37" t="str">
        <x:v>งบดุล</x:v>
      </x:c>
      <x:c r="C37" t="str">
        <x:v>ทุน</x:v>
      </x:c>
      <x:c r="D37" t="str">
        <x:v>ส่วนของเจ้าของ</x:v>
      </x:c>
      <x:c r="E37" s="9" t="n">
        <x:v>950000</x:v>
      </x:c>
    </x:row>
  </x:sheetData>
  <x:mergeCells>
    <x:mergeCell ref="A1:E2"/>
  </x:mergeCells>
  <x:pageMargins left="0.7" right="0.7" top="0.75" bottom="0.75" header="0.3" footer="0.3"/>
  <x:tableParts count="1">
    <x:tablePart xmlns:r="http://schemas.openxmlformats.org/officeDocument/2006/relationships" r:id="R13feda0bbe89462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90" hidden="0" customWidth="1"/>
    <x:col min="2" max="2" width="7.78000020980835" hidden="0" customWidth="1"/>
    <x:col min="3" max="3" width="7.78000020980835" hidden="0" customWidth="1"/>
    <x:col min="4" max="4" width="7.78000020980835" hidden="0" customWidth="1"/>
    <x:col min="5" max="5" width="9.109999656677246" hidden="0" customWidth="1"/>
    <x:col min="6" max="6" width="6.440000057220459" hidden="0" customWidth="1"/>
  </x:cols>
  <x:sheetData>
    <x:row r="1">
      <x:c r="A1" s="3" t="str">
        <x:v>Common Size + Horizontal Analysis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8" t="str">
        <x:v>รายการ</x:v>
      </x:c>
      <x:c r="B4" s="8" t="str">
        <x:v>ปี 2565</x:v>
      </x:c>
      <x:c r="C4" s="8" t="str">
        <x:v>ปี 2566</x:v>
      </x:c>
      <x:c r="D4" s="8" t="str">
        <x:v>ปี 2567</x:v>
      </x:c>
      <x:c r="E4" s="8" t="str">
        <x:v>เปลี่ยนแปลง 67/66</x:v>
      </x:c>
      <x:c r="F4" s="8" t="str">
        <x:v>% เปลี่ยนแปลง</x:v>
      </x:c>
    </x:row>
    <x:row r="5">
      <x:c r="A5" t="str">
        <x:v>รายได้จากการขาย</x:v>
      </x:c>
      <x:c r="B5" s="9" t="n">
        <x:v>1000000</x:v>
      </x:c>
      <x:c r="C5" s="9" t="n">
        <x:v>1200000</x:v>
      </x:c>
      <x:c r="D5" s="9" t="n">
        <x:v>1500000</x:v>
      </x:c>
      <x:c r="E5" s="9" t="n">
        <x:f>D5-C5</x:f>
        <x:v>300000</x:v>
      </x:c>
      <x:c r="F5" s="10" t="n">
        <x:f>IFERROR((D5-C5)/C5,0)</x:f>
        <x:v>0.25</x:v>
      </x:c>
    </x:row>
    <x:row r="6">
      <x:c r="A6" t="str">
        <x:v>ต้นทุนขาย</x:v>
      </x:c>
      <x:c r="B6" s="9" t="n">
        <x:v>620000</x:v>
      </x:c>
      <x:c r="C6" s="9" t="n">
        <x:v>720000</x:v>
      </x:c>
      <x:c r="D6" s="9" t="n">
        <x:v>960000</x:v>
      </x:c>
      <x:c r="E6" s="9" t="n">
        <x:f>D6-C6</x:f>
        <x:v>240000</x:v>
      </x:c>
      <x:c r="F6" s="10" t="n">
        <x:f>IFERROR((D6-C6)/C6,0)</x:f>
        <x:v>0.3333333333333333</x:v>
      </x:c>
    </x:row>
    <x:row r="7">
      <x:c r="A7" t="str">
        <x:v>กำไรขั้นต้น</x:v>
      </x:c>
      <x:c r="B7" s="9" t="n">
        <x:f>B5-B6</x:f>
        <x:v>380000</x:v>
      </x:c>
      <x:c r="C7" s="9" t="n">
        <x:f>C5-C6</x:f>
        <x:v>480000</x:v>
      </x:c>
      <x:c r="D7" s="9" t="n">
        <x:f>D5-D6</x:f>
        <x:v>540000</x:v>
      </x:c>
      <x:c r="E7" s="9" t="n">
        <x:f>D7-C7</x:f>
        <x:v>60000</x:v>
      </x:c>
      <x:c r="F7" s="10" t="n">
        <x:f>IFERROR((D7-C7)/C7,0)</x:f>
        <x:v>0.125</x:v>
      </x:c>
    </x:row>
    <x:row r="8">
      <x:c r="A8" t="str">
        <x:v>ค่าใช้จ่ายขายและบริหาร</x:v>
      </x:c>
      <x:c r="B8" s="9" t="n">
        <x:v>180000</x:v>
      </x:c>
      <x:c r="C8" s="9" t="n">
        <x:v>230000</x:v>
      </x:c>
      <x:c r="D8" s="9" t="n">
        <x:v>315000</x:v>
      </x:c>
      <x:c r="E8" s="9" t="n">
        <x:f>D8-C8</x:f>
        <x:v>85000</x:v>
      </x:c>
      <x:c r="F8" s="10" t="n">
        <x:f>IFERROR((D8-C8)/C8,0)</x:f>
        <x:v>0.3695652173913043</x:v>
      </x:c>
    </x:row>
    <x:row r="9">
      <x:c r="A9" t="str">
        <x:v>กำไรสุทธิ</x:v>
      </x:c>
      <x:c r="B9" s="9" t="n">
        <x:v>110000</x:v>
      </x:c>
      <x:c r="C9" s="9" t="n">
        <x:v>145000</x:v>
      </x:c>
      <x:c r="D9" s="9" t="n">
        <x:v>150000</x:v>
      </x:c>
      <x:c r="E9" s="9" t="n">
        <x:f>D9-C9</x:f>
        <x:v>5000</x:v>
      </x:c>
      <x:c r="F9" s="10" t="n">
        <x:f>IFERROR((D9-C9)/C9,0)</x:f>
        <x:v>0.034482758620689655</x:v>
      </x:c>
    </x:row>
    <x:row r="12">
      <x:c r="A12" s="8" t="str">
        <x:v>Common Size</x:v>
      </x:c>
      <x:c r="B12" s="8" t="str">
        <x:v>ปี 2565</x:v>
      </x:c>
      <x:c r="C12" s="8" t="str">
        <x:v>ปี 2566</x:v>
      </x:c>
      <x:c r="D12" s="8" t="str">
        <x:v>ปี 2567</x:v>
      </x:c>
    </x:row>
    <x:row r="13">
      <x:c r="A13" t="str">
        <x:v>รายได้จากการขาย</x:v>
      </x:c>
      <x:c r="B13" s="10" t="n">
        <x:f>B5/B$5</x:f>
        <x:v>1</x:v>
      </x:c>
      <x:c r="C13" s="10" t="n">
        <x:f>C5/C$5</x:f>
        <x:v>1</x:v>
      </x:c>
      <x:c r="D13" s="10" t="n">
        <x:f>D5/D$5</x:f>
        <x:v>1</x:v>
      </x:c>
    </x:row>
    <x:row r="14">
      <x:c r="A14" t="str">
        <x:v>ต้นทุนขาย</x:v>
      </x:c>
      <x:c r="B14" s="10" t="n">
        <x:f>B6/B$5</x:f>
        <x:v>0.62</x:v>
      </x:c>
      <x:c r="C14" s="10" t="n">
        <x:f>C6/C$5</x:f>
        <x:v>0.6</x:v>
      </x:c>
      <x:c r="D14" s="10" t="n">
        <x:f>D6/D$5</x:f>
        <x:v>0.64</x:v>
      </x:c>
    </x:row>
    <x:row r="15">
      <x:c r="A15" t="str">
        <x:v>กำไรขั้นต้น</x:v>
      </x:c>
      <x:c r="B15" s="10" t="n">
        <x:f>B7/B$5</x:f>
        <x:v>0.38</x:v>
      </x:c>
      <x:c r="C15" s="10" t="n">
        <x:f>C7/C$5</x:f>
        <x:v>0.4</x:v>
      </x:c>
      <x:c r="D15" s="10" t="n">
        <x:f>D7/D$5</x:f>
        <x:v>0.36</x:v>
      </x:c>
    </x:row>
    <x:row r="16">
      <x:c r="A16" t="str">
        <x:v>ค่าใช้จ่ายขายและบริหาร</x:v>
      </x:c>
      <x:c r="B16" s="10" t="n">
        <x:f>B8/B$5</x:f>
        <x:v>0.18</x:v>
      </x:c>
      <x:c r="C16" s="10" t="n">
        <x:f>C8/C$5</x:f>
        <x:v>0.19166666666666668</x:v>
      </x:c>
      <x:c r="D16" s="10" t="n">
        <x:f>D8/D$5</x:f>
        <x:v>0.21</x:v>
      </x:c>
    </x:row>
    <x:row r="17">
      <x:c r="A17" t="str">
        <x:v>กำไรสุทธิ</x:v>
      </x:c>
      <x:c r="B17" s="10" t="n">
        <x:f>B9/B$5</x:f>
        <x:v>0.11</x:v>
      </x:c>
      <x:c r="C17" s="10" t="n">
        <x:f>C9/C$5</x:f>
        <x:v>0.12083333333333333</x:v>
      </x:c>
      <x:c r="D17" s="10" t="n">
        <x:f>D9/D$5</x:f>
        <x:v>0.1</x:v>
      </x:c>
    </x:row>
  </x:sheetData>
  <x:mergeCells>
    <x:mergeCell ref="A1:F2"/>
  </x:mergeCells>
  <x:conditionalFormatting sqref="F6:F8">
    <x:cfRule type="cellIs" dxfId="0" priority="1" operator="greaterThan">
      <x:formula>0.2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.11000061035156" hidden="0" customWidth="1"/>
    <x:col min="2" max="2" width="15.5600004196167" hidden="0" customWidth="1"/>
    <x:col min="3" max="3" width="245" hidden="0" customWidth="1"/>
    <x:col min="4" max="4" width="5.110000133514404" hidden="0" customWidth="1"/>
    <x:col min="5" max="5" width="5.110000133514404" hidden="0" customWidth="1"/>
  </x:cols>
  <x:sheetData>
    <x:row r="1">
      <x:c r="A1" s="3" t="str">
        <x:v>Ratio Analysis — อ่านงบให้เป็นตัวชี้วัด</x:v>
      </x:c>
      <x:c r="B1" s="3"/>
      <x:c r="C1" s="3"/>
      <x:c r="D1" s="3"/>
      <x:c r="E1" s="3"/>
    </x:row>
    <x:row r="2">
      <x:c r="A2" s="3"/>
      <x:c r="B2" s="3"/>
      <x:c r="C2" s="3"/>
      <x:c r="D2" s="3"/>
      <x:c r="E2" s="3"/>
    </x:row>
    <x:row r="4">
      <x:c r="A4" s="8" t="str">
        <x:v>กลุ่ม</x:v>
      </x:c>
      <x:c r="B4" s="8" t="str">
        <x:v>อัตราส่วน</x:v>
      </x:c>
      <x:c r="C4" s="8" t="str">
        <x:v>สูตร</x:v>
      </x:c>
      <x:c r="D4" s="8" t="str">
        <x:v>ปี 2566</x:v>
      </x:c>
      <x:c r="E4" s="8" t="str">
        <x:v>ปี 2567</x:v>
      </x:c>
    </x:row>
    <x:row r="5">
      <x:c r="A5" t="str">
        <x:v>สภาพคล่อง</x:v>
      </x:c>
      <x:c r="B5" t="str">
        <x:v>Current Ratio</x:v>
      </x:c>
      <x:c r="C5" t="str">
        <x:v>สินทรัพย์หมุนเวียน ÷ หนี้สินหมุนเวียน</x:v>
      </x:c>
      <x:c r="D5" s="11" t="n">
        <x:f>SUM(210000,440000,370000)/520000</x:f>
        <x:v>1.9615384615384615</x:v>
      </x:c>
      <x:c r="E5" s="11" t="n">
        <x:f>SUM(200000,600000,500000)/700000</x:f>
        <x:v>1.8571428571428572</x:v>
      </x:c>
    </x:row>
    <x:row r="6">
      <x:c r="A6" t="str">
        <x:v>สภาพคล่อง</x:v>
      </x:c>
      <x:c r="B6" t="str">
        <x:v>Quick Ratio</x:v>
      </x:c>
      <x:c r="C6" t="str">
        <x:v>(สินทรัพย์หมุนเวียน-สต็อก) ÷ หนี้สินหมุนเวียน</x:v>
      </x:c>
      <x:c r="D6" s="11" t="n">
        <x:f>(SUM(210000,440000,370000)-370000)/520000</x:f>
        <x:v>1.25</x:v>
      </x:c>
      <x:c r="E6" s="11" t="n">
        <x:f>(SUM(200000,600000,500000)-500000)/700000</x:f>
        <x:v>1.1428571428571428</x:v>
      </x:c>
    </x:row>
    <x:row r="7">
      <x:c r="A7" t="str">
        <x:v>กำไร</x:v>
      </x:c>
      <x:c r="B7" t="str">
        <x:v>Gross Margin</x:v>
      </x:c>
      <x:c r="C7" t="str">
        <x:v>กำไรขั้นต้น ÷ ยอดขาย</x:v>
      </x:c>
      <x:c r="D7" s="10" t="n">
        <x:f>'วิเคราะห์แนวโน้ม'!C7/'วิเคราะห์แนวโน้ม'!C5</x:f>
        <x:v>0.4</x:v>
      </x:c>
      <x:c r="E7" s="10" t="n">
        <x:f>'วิเคราะห์แนวโน้ม'!D7/'วิเคราะห์แนวโน้ม'!D5</x:f>
        <x:v>0.36</x:v>
      </x:c>
    </x:row>
    <x:row r="8">
      <x:c r="A8" t="str">
        <x:v>กำไร</x:v>
      </x:c>
      <x:c r="B8" t="str">
        <x:v>Net Margin</x:v>
      </x:c>
      <x:c r="C8" t="str">
        <x:v>กำไรสุทธิ ÷ ยอดขาย</x:v>
      </x:c>
      <x:c r="D8" s="10" t="n">
        <x:f>'วิเคราะห์แนวโน้ม'!C9/'วิเคราะห์แนวโน้ม'!C5</x:f>
        <x:v>0.12083333333333333</x:v>
      </x:c>
      <x:c r="E8" s="10" t="n">
        <x:f>'วิเคราะห์แนวโน้ม'!D9/'วิเคราะห์แนวโน้ม'!D5</x:f>
        <x:v>0.1</x:v>
      </x:c>
    </x:row>
    <x:row r="9">
      <x:c r="A9" t="str">
        <x:v>กำไร</x:v>
      </x:c>
      <x:c r="B9" t="str">
        <x:v>ROA</x:v>
      </x:c>
      <x:c r="C9" t="str">
        <x:v>กำไรสุทธิ ÷ สินทรัพย์รวม</x:v>
      </x:c>
      <x:c r="D9" s="10" t="n">
        <x:f>145000/1900000</x:f>
        <x:v>0.07631578947368421</x:v>
      </x:c>
      <x:c r="E9" s="10" t="n">
        <x:f>150000/2200000</x:f>
        <x:v>0.06818181818181818</x:v>
      </x:c>
    </x:row>
    <x:row r="10">
      <x:c r="A10" t="str">
        <x:v>กำไร</x:v>
      </x:c>
      <x:c r="B10" t="str">
        <x:v>ROE</x:v>
      </x:c>
      <x:c r="C10" t="str">
        <x:v>กำไรสุทธิ ÷ ส่วนของเจ้าของ</x:v>
      </x:c>
      <x:c r="D10" s="10" t="n">
        <x:f>145000/920000</x:f>
        <x:v>0.15760869565217392</x:v>
      </x:c>
      <x:c r="E10" s="10" t="n">
        <x:f>150000/950000</x:f>
        <x:v>0.15789473684210525</x:v>
      </x:c>
    </x:row>
    <x:row r="11">
      <x:c r="A11" t="str">
        <x:v>ประสิทธิภาพ</x:v>
      </x:c>
      <x:c r="B11" t="str">
        <x:v>Inventory Turnover</x:v>
      </x:c>
      <x:c r="C11" t="str">
        <x:v>ต้นทุนขาย ÷ สินค้าคงเหลือเฉลี่ย</x:v>
      </x:c>
      <x:c r="D11" s="11" t="n">
        <x:f>720000/AVERAGE(300000,370000)</x:f>
        <x:v>2.1492537313432836</x:v>
      </x:c>
      <x:c r="E11" s="11" t="n">
        <x:f>960000/AVERAGE(370000,500000)</x:f>
        <x:v>2.206896551724138</x:v>
      </x:c>
    </x:row>
    <x:row r="12">
      <x:c r="A12" t="str">
        <x:v>ประสิทธิภาพ</x:v>
      </x:c>
      <x:c r="B12" t="str">
        <x:v>Receivable Turnover</x:v>
      </x:c>
      <x:c r="C12" t="str">
        <x:v>ยอดขาย ÷ ลูกหนี้เฉลี่ย</x:v>
      </x:c>
      <x:c r="D12" s="11" t="n">
        <x:f>1200000/AVERAGE(350000,440000)</x:f>
        <x:v>3.037974683544304</x:v>
      </x:c>
      <x:c r="E12" s="11" t="n">
        <x:f>1500000/AVERAGE(440000,600000)</x:f>
        <x:v>2.8846153846153846</x:v>
      </x:c>
    </x:row>
    <x:row r="13">
      <x:c r="A13" t="str">
        <x:v>หนี้สิน</x:v>
      </x:c>
      <x:c r="B13" t="str">
        <x:v>Debt to Equity</x:v>
      </x:c>
      <x:c r="C13" t="str">
        <x:v>หนี้สินรวม ÷ ส่วนของเจ้าของ</x:v>
      </x:c>
      <x:c r="D13" s="11" t="n">
        <x:f>980000/920000</x:f>
        <x:v>1.065217391304348</x:v>
      </x:c>
      <x:c r="E13" s="11" t="n">
        <x:f>1250000/950000</x:f>
        <x:v>1.3157894736842106</x:v>
      </x:c>
    </x:row>
    <x:row r="14">
      <x:c r="A14" t="str">
        <x:v>หนี้สิน</x:v>
      </x:c>
      <x:c r="B14" t="str">
        <x:v>Debt Ratio</x:v>
      </x:c>
      <x:c r="C14" t="str">
        <x:v>หนี้สินรวม ÷ สินทรัพย์รวม</x:v>
      </x:c>
      <x:c r="D14" s="11" t="n">
        <x:f>980000/1900000</x:f>
        <x:v>0.5157894736842106</x:v>
      </x:c>
      <x:c r="E14" s="11" t="n">
        <x:f>1250000/2200000</x:f>
        <x:v>0.5681818181818182</x:v>
      </x:c>
    </x:row>
  </x:sheetData>
  <x:mergeCells>
    <x:mergeCell ref="A1:E2"/>
  </x:mergeCells>
  <x:conditionalFormatting sqref="E5:E14">
    <x:cfRule type="colorScale" priority="1">
      <x:colorScale>
        <x:cfvo type="min"/>
        <x:cfvo type="percentile" val="50"/>
        <x:cfvo type="max"/>
        <x:color rgb="FFFECACA"/>
        <x:color rgb="FFFEF3C7"/>
        <x:color rgb="FFBBF7D0"/>
      </x:colorScale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.559999465942383" hidden="0" customWidth="1"/>
    <x:col min="2" max="2" width="6.329999923706055" hidden="0" customWidth="1"/>
    <x:col min="3" max="3" width="6.889999866485596" hidden="0" customWidth="1"/>
    <x:col min="4" max="4" width="6.889999866485596" hidden="0" customWidth="1"/>
    <x:col min="5" max="5" width="220" hidden="0" customWidth="1"/>
  </x:cols>
  <x:sheetData>
    <x:row r="1">
      <x:c r="A1" s="3" t="str">
        <x:v>Cash Flow Dashboard</x:v>
      </x:c>
      <x:c r="B1" s="3"/>
      <x:c r="C1" s="3"/>
      <x:c r="D1" s="3"/>
      <x:c r="E1" s="3"/>
    </x:row>
    <x:row r="2">
      <x:c r="A2" s="3"/>
      <x:c r="B2" s="3"/>
      <x:c r="C2" s="3"/>
      <x:c r="D2" s="3"/>
      <x:c r="E2" s="3"/>
    </x:row>
    <x:row r="4">
      <x:c r="A4" s="8" t="str">
        <x:v>รายการ</x:v>
      </x:c>
      <x:c r="B4" s="8" t="str">
        <x:v>ปี 2565</x:v>
      </x:c>
      <x:c r="C4" s="8" t="str">
        <x:v>ปี 2566</x:v>
      </x:c>
      <x:c r="D4" s="8" t="str">
        <x:v>ปี 2567</x:v>
      </x:c>
      <x:c r="E4" s="8" t="str">
        <x:v>แนวคิด</x:v>
      </x:c>
    </x:row>
    <x:row r="5">
      <x:c r="A5" t="str">
        <x:v>Operating Cash Flow</x:v>
      </x:c>
      <x:c r="B5" s="9" t="n">
        <x:v>130000</x:v>
      </x:c>
      <x:c r="C5" s="9" t="n">
        <x:v>170000</x:v>
      </x:c>
      <x:c r="D5" s="9" t="n">
        <x:v>80000</x:v>
      </x:c>
      <x:c r="E5" t="str">
        <x:v>เงินสดจากธุรกิจหลัก</x:v>
      </x:c>
    </x:row>
    <x:row r="6">
      <x:c r="A6" t="str">
        <x:v>Investing Cash Flow</x:v>
      </x:c>
      <x:c r="B6" s="9" t="n">
        <x:v>-90000</x:v>
      </x:c>
      <x:c r="C6" s="9" t="n">
        <x:v>-110000</x:v>
      </x:c>
      <x:c r="D6" s="9" t="n">
        <x:v>-160000</x:v>
      </x:c>
      <x:c r="E6" t="str">
        <x:v>ซื้อ/ขายสินทรัพย์ลงทุน</x:v>
      </x:c>
    </x:row>
    <x:row r="7">
      <x:c r="A7" t="str">
        <x:v>Financing Cash Flow</x:v>
      </x:c>
      <x:c r="B7" s="9" t="n">
        <x:v>20000</x:v>
      </x:c>
      <x:c r="C7" s="9" t="n">
        <x:v>-30000</x:v>
      </x:c>
      <x:c r="D7" s="9" t="n">
        <x:v>70000</x:v>
      </x:c>
      <x:c r="E7" t="str">
        <x:v>กู้ ชำระหนี้ เพิ่มทุน ปันผล</x:v>
      </x:c>
    </x:row>
    <x:row r="8">
      <x:c r="A8" t="str">
        <x:v>Net Cash Flow</x:v>
      </x:c>
      <x:c r="B8" s="9" t="n">
        <x:f>SUM(B5:B7)</x:f>
        <x:v>60000</x:v>
      </x:c>
      <x:c r="C8" s="9" t="n">
        <x:f>SUM(C5:C7)</x:f>
        <x:v>30000</x:v>
      </x:c>
      <x:c r="D8" s="9" t="n">
        <x:f>SUM(D5:D7)</x:f>
        <x:v>-10000</x:v>
      </x:c>
      <x:c r="E8" t="str">
        <x:v>เงินสดสุทธิทั้งงวด</x:v>
      </x:c>
    </x:row>
    <x:row r="9">
      <x:c r="A9" t="str">
        <x:v>Free Cash Flow</x:v>
      </x:c>
      <x:c r="B9" s="9" t="n">
        <x:f>B5+B6</x:f>
        <x:v>40000</x:v>
      </x:c>
      <x:c r="C9" s="9" t="n">
        <x:f>C5+C6</x:f>
        <x:v>60000</x:v>
      </x:c>
      <x:c r="D9" s="9" t="n">
        <x:f>D5+D6</x:f>
        <x:v>-80000</x:v>
      </x:c>
      <x:c r="E9" t="str">
        <x:v>OCF หักรายจ่ายลงทุน</x:v>
      </x:c>
    </x:row>
  </x:sheetData>
  <x:mergeCells>
    <x:mergeCell ref="A1:E2"/>
  </x:mergeCells>
  <x:pageMargins left="0.7" right="0.7" top="0.75" bottom="0.75" header="0.3" footer="0.3"/>
  <x:drawing xmlns:r="http://schemas.openxmlformats.org/officeDocument/2006/relationships" r:id="R8e76d689eb324ac1"/>
</x:worksheet>
</file>

<file path=xl/worksheets/sheet5.xml><?xml version="1.0" encoding="utf-8"?>
<x:worksheet xmlns:x="http://schemas.openxmlformats.org/spreadsheetml/2006/main">
  <x:sheetFormatPr defaultRowHeight="15"/>
  <x:cols>
    <x:col min="1" max="1" width="95" hidden="0" customWidth="1"/>
    <x:col min="2" max="2" width="95" hidden="0" customWidth="1"/>
    <x:col min="3" max="3" width="95" hidden="0" customWidth="1"/>
    <x:col min="4" max="4" width="95" hidden="0" customWidth="1"/>
    <x:col min="5" max="5" width="95" hidden="0" customWidth="1"/>
    <x:col min="6" max="6" width="95" hidden="0" customWidth="1"/>
    <x:col min="7" max="7" width="95" hidden="0" customWidth="1"/>
    <x:col min="8" max="8" width="95" hidden="0" customWidth="1"/>
  </x:cols>
  <x:sheetData>
    <x:row r="1">
      <x:c r="A1" s="3" t="str">
        <x:v>Executive Financial Dashboard | ปี 2567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4">
      <x:c r="A4" s="12" t="str">
        <x:v>รายได้</x:v>
      </x:c>
      <x:c r="B4" s="12"/>
      <x:c r="D4" s="12" t="str">
        <x:v>กำไรสุทธิ</x:v>
      </x:c>
      <x:c r="E4" s="12"/>
      <x:c r="G4" s="12" t="str">
        <x:v>Current Ratio</x:v>
      </x:c>
      <x:c r="H4" s="12"/>
    </x:row>
    <x:row r="5">
      <x:c r="A5" s="17" t="n">
        <x:f>'วิเคราะห์แนวโน้ม'!D5</x:f>
        <x:v>1500000</x:v>
      </x:c>
      <x:c r="B5" s="16"/>
      <x:c r="D5" s="17" t="n">
        <x:f>'วิเคราะห์แนวโน้ม'!D9</x:f>
        <x:v>150000</x:v>
      </x:c>
      <x:c r="E5" s="16"/>
      <x:c r="G5" s="18" t="n">
        <x:f>'อัตราส่วน'!E5</x:f>
        <x:v>1.8571428571428572</x:v>
      </x:c>
      <x:c r="H5" s="16"/>
    </x:row>
    <x:row r="6">
      <x:c r="A6" s="16"/>
      <x:c r="B6" s="16"/>
      <x:c r="D6" s="16"/>
      <x:c r="E6" s="16"/>
      <x:c r="G6" s="16"/>
      <x:c r="H6" s="16"/>
    </x:row>
    <x:row r="9">
      <x:c r="A9" s="8" t="str">
        <x:v>ปี</x:v>
      </x:c>
      <x:c r="B9" s="8" t="str">
        <x:v>รายได้</x:v>
      </x:c>
      <x:c r="C9" s="8" t="str">
        <x:v>กำไรสุทธิ</x:v>
      </x:c>
      <x:c r="D9" s="8" t="str">
        <x:v>กำไรขั้นต้น</x:v>
      </x:c>
    </x:row>
    <x:row r="10">
      <x:c r="A10" t="n">
        <x:v>2565</x:v>
      </x:c>
      <x:c r="B10" s="9" t="n">
        <x:f>'วิเคราะห์แนวโน้ม'!B5</x:f>
        <x:v>1000000</x:v>
      </x:c>
      <x:c r="C10" s="9" t="n">
        <x:f>'วิเคราะห์แนวโน้ม'!B9</x:f>
        <x:v>110000</x:v>
      </x:c>
      <x:c r="D10" s="9" t="n">
        <x:f>'วิเคราะห์แนวโน้ม'!B7</x:f>
        <x:v>380000</x:v>
      </x:c>
    </x:row>
    <x:row r="11">
      <x:c r="A11" t="n">
        <x:v>2566</x:v>
      </x:c>
      <x:c r="B11" s="9" t="n">
        <x:f>'วิเคราะห์แนวโน้ม'!C5</x:f>
        <x:v>1200000</x:v>
      </x:c>
      <x:c r="C11" s="9" t="n">
        <x:f>'วิเคราะห์แนวโน้ม'!C9</x:f>
        <x:v>145000</x:v>
      </x:c>
      <x:c r="D11" s="9" t="n">
        <x:f>'วิเคราะห์แนวโน้ม'!C7</x:f>
        <x:v>480000</x:v>
      </x:c>
    </x:row>
    <x:row r="12">
      <x:c r="A12" t="n">
        <x:v>2567</x:v>
      </x:c>
      <x:c r="B12" s="9" t="n">
        <x:f>'วิเคราะห์แนวโน้ม'!D5</x:f>
        <x:v>1500000</x:v>
      </x:c>
      <x:c r="C12" s="9" t="n">
        <x:f>'วิเคราะห์แนวโน้ม'!D9</x:f>
        <x:v>150000</x:v>
      </x:c>
      <x:c r="D12" s="9" t="n">
        <x:f>'วิเคราะห์แนวโน้ม'!D7</x:f>
        <x:v>540000</x:v>
      </x:c>
    </x:row>
    <x:row r="34">
      <x:c r="A34" s="8" t="str">
        <x:v>Insight Summary</x:v>
      </x:c>
      <x:c r="B34" s="8"/>
      <x:c r="C34" s="8"/>
      <x:c r="D34" s="8"/>
      <x:c r="E34" s="8"/>
      <x:c r="F34" s="8"/>
      <x:c r="G34" s="8"/>
      <x:c r="H34" s="8"/>
    </x:row>
    <x:row r="35">
      <x:c r="A35" s="22" t="str">
        <x:v>รายได้เพิ่มขึ้น 25.0% แต่กำไรสุทธิเพิ่มเพียง 3.4%
ต้นทุนขายเพิ่มขึ้น 33.3% เร็วกว่ายอดขาย
ลูกหนี้เพิ่มขึ้น 36.4% ควรติดตามระยะเวลาเก็บเงิน
Operating Cash Flow ลดลง แม้กิจการยังมีกำไร
Debt to Equity สูงขึ้นจาก 1.07 เป็น 1.32 เท่า</x:v>
      </x:c>
      <x:c r="B35" s="22"/>
      <x:c r="C35" s="22"/>
      <x:c r="D35" s="22"/>
      <x:c r="E35" s="22"/>
      <x:c r="F35" s="22"/>
      <x:c r="G35" s="22"/>
      <x:c r="H35" s="22"/>
    </x:row>
    <x:row r="36">
      <x:c r="A36" s="22"/>
      <x:c r="B36" s="22"/>
      <x:c r="C36" s="22"/>
      <x:c r="D36" s="22"/>
      <x:c r="E36" s="22"/>
      <x:c r="F36" s="22"/>
      <x:c r="G36" s="22"/>
      <x:c r="H36" s="22"/>
    </x:row>
    <x:row r="37">
      <x:c r="A37" s="22"/>
      <x:c r="B37" s="22"/>
      <x:c r="C37" s="22"/>
      <x:c r="D37" s="22"/>
      <x:c r="E37" s="22"/>
      <x:c r="F37" s="22"/>
      <x:c r="G37" s="22"/>
      <x:c r="H37" s="22"/>
    </x:row>
    <x:row r="38">
      <x:c r="A38" s="22"/>
      <x:c r="B38" s="22"/>
      <x:c r="C38" s="22"/>
      <x:c r="D38" s="22"/>
      <x:c r="E38" s="22"/>
      <x:c r="F38" s="22"/>
      <x:c r="G38" s="22"/>
      <x:c r="H38" s="22"/>
    </x:row>
    <x:row r="39">
      <x:c r="A39" s="22"/>
      <x:c r="B39" s="22"/>
      <x:c r="C39" s="22"/>
      <x:c r="D39" s="22"/>
      <x:c r="E39" s="22"/>
      <x:c r="F39" s="22"/>
      <x:c r="G39" s="22"/>
      <x:c r="H39" s="22"/>
    </x:row>
  </x:sheetData>
  <x:mergeCells>
    <x:mergeCell ref="A1:H2"/>
    <x:mergeCell ref="A4:B4"/>
    <x:mergeCell ref="A5:B6"/>
    <x:mergeCell ref="D4:E4"/>
    <x:mergeCell ref="D5:E6"/>
    <x:mergeCell ref="G4:H4"/>
    <x:mergeCell ref="G5:H6"/>
    <x:mergeCell ref="A34:H34"/>
    <x:mergeCell ref="A35:H39"/>
  </x:mergeCells>
  <x:pageMargins left="0.7" right="0.7" top="0.75" bottom="0.75" header="0.3" footer="0.3"/>
  <x:drawing xmlns:r="http://schemas.openxmlformats.org/officeDocument/2006/relationships" r:id="R61c9c8ee556144c0"/>
</x:worksheet>
</file>

<file path=xl/worksheets/sheet6.xml><?xml version="1.0" encoding="utf-8"?>
<x:worksheet xmlns:x="http://schemas.openxmlformats.org/spreadsheetml/2006/main">
  <x:sheetFormatPr defaultRowHeight="15"/>
  <x:cols>
    <x:col min="1" max="1" width="56.66999816894531" hidden="0" customWidth="1"/>
    <x:col min="2" max="2" width="8.4399995803833" hidden="0" customWidth="1"/>
    <x:col min="3" max="3" width="190" hidden="0" customWidth="1"/>
    <x:col min="4" max="4" width="190" hidden="0" customWidth="1"/>
    <x:col min="5" max="5" width="190" hidden="0" customWidth="1"/>
    <x:col min="6" max="6" width="190" hidden="0" customWidth="1"/>
  </x:cols>
  <x:sheetData>
    <x:row r="1">
      <x:c r="A1" s="3" t="str">
        <x:v>คู่มือใช้งานไฟล์ประกอบ Playbook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8" t="str">
        <x:v>ลำดับ</x:v>
      </x:c>
      <x:c r="B4" s="8" t="str">
        <x:v>ชีต</x:v>
      </x:c>
      <x:c r="C4" s="8" t="str">
        <x:v>ใช้ทำอะไร</x:v>
      </x:c>
      <x:c r="D4" s="8" t="str">
        <x:v>ผู้ใช้ควรแก้</x:v>
      </x:c>
      <x:c r="E4" s="8" t="str">
        <x:v>ผลลัพธ์</x:v>
      </x:c>
      <x:c r="F4" s="8" t="str">
        <x:v>หมายเหตุ</x:v>
      </x:c>
    </x:row>
    <x:row r="5">
      <x:c r="A5" t="n">
        <x:v>1</x:v>
      </x:c>
      <x:c r="B5" t="str">
        <x:v>ข้อมูลตัวอย่าง</x:v>
      </x:c>
      <x:c r="C5" t="str">
        <x:v>เก็บงบแบบ Long Table</x:v>
      </x:c>
      <x:c r="D5" t="str">
        <x:v>ปี/รายการ/จำนวนเงิน</x:v>
      </x:c>
      <x:c r="E5" t="str">
        <x:v>พร้อมทำ Pivot/AI</x:v>
      </x:c>
      <x:c r="F5" t="str">
        <x:v>ไม่รวมเซลล์ในฐานข้อมูล</x:v>
      </x:c>
    </x:row>
    <x:row r="6">
      <x:c r="A6" t="n">
        <x:v>2</x:v>
      </x:c>
      <x:c r="B6" t="str">
        <x:v>วิเคราะห์แนวโน้ม</x:v>
      </x:c>
      <x:c r="C6" t="str">
        <x:v>Horizontal + Common Size</x:v>
      </x:c>
      <x:c r="D6" t="str">
        <x:v>ตัวเลขปีใหม่</x:v>
      </x:c>
      <x:c r="E6" t="str">
        <x:v>Growth และสัดส่วน</x:v>
      </x:c>
      <x:c r="F6" t="str">
        <x:v>สูตรคำนวณอัตโนมัติ</x:v>
      </x:c>
    </x:row>
    <x:row r="7">
      <x:c r="A7" t="n">
        <x:v>3</x:v>
      </x:c>
      <x:c r="B7" t="str">
        <x:v>อัตราส่วน</x:v>
      </x:c>
      <x:c r="C7" t="str">
        <x:v>Liquidity/Profit/Efficiency/Debt</x:v>
      </x:c>
      <x:c r="D7" t="str">
        <x:v>ฐานข้อมูลที่เกี่ยวข้อง</x:v>
      </x:c>
      <x:c r="E7" t="str">
        <x:v>Ratios 2 ปี</x:v>
      </x:c>
      <x:c r="F7" t="str">
        <x:v>ดูหลายตัวประกอบกัน</x:v>
      </x:c>
    </x:row>
    <x:row r="8">
      <x:c r="A8" t="n">
        <x:v>4</x:v>
      </x:c>
      <x:c r="B8" t="str">
        <x:v>กระแสเงินสด</x:v>
      </x:c>
      <x:c r="C8" t="str">
        <x:v>OCF/ICF/FCF/Free Cash Flow</x:v>
      </x:c>
      <x:c r="D8" t="str">
        <x:v>กระแสเงินสดแต่ละกิจกรรม</x:v>
      </x:c>
      <x:c r="E8" t="str">
        <x:v>กราฟกระแสเงินสด</x:v>
      </x:c>
      <x:c r="F8" t="str">
        <x:v>กำไรไม่เท่ากับเงินสด</x:v>
      </x:c>
    </x:row>
    <x:row r="9">
      <x:c r="A9" t="n">
        <x:v>5</x:v>
      </x:c>
      <x:c r="B9" t="str">
        <x:v>Dashboard</x:v>
      </x:c>
      <x:c r="C9" t="str">
        <x:v>สรุปสำหรับผู้บริหาร</x:v>
      </x:c>
      <x:c r="D9" t="str">
        <x:v>ไม่ต้องแก้</x:v>
      </x:c>
      <x:c r="E9" t="str">
        <x:v>KPI + Trend + Insight</x:v>
      </x:c>
      <x:c r="F9" t="str">
        <x:v>Export เป็น PDF ได้</x:v>
      </x:c>
    </x:row>
    <x:row r="12">
      <x:c r="A12" s="26" t="str">
        <x:v>คำเตือน: ตัวเลขและเกณฑ์ในไฟล์เป็นข้อมูลสมมติสำหรับฝึกวิเคราะห์ ควรปรับสูตรและเกณฑ์ให้สอดคล้องกับธุรกิจ อุตสาหกรรม และนโยบายบัญชีของกิจการก่อนใช้งานจริง</x:v>
      </x:c>
      <x:c r="B12" s="26"/>
      <x:c r="C12" s="26"/>
      <x:c r="D12" s="26"/>
      <x:c r="E12" s="26"/>
      <x:c r="F12" s="26"/>
    </x:row>
    <x:row r="13">
      <x:c r="A13" s="26"/>
      <x:c r="B13" s="26"/>
      <x:c r="C13" s="26"/>
      <x:c r="D13" s="26"/>
      <x:c r="E13" s="26"/>
      <x:c r="F13" s="26"/>
    </x:row>
    <x:row r="14">
      <x:c r="A14" s="26"/>
      <x:c r="B14" s="26"/>
      <x:c r="C14" s="26"/>
      <x:c r="D14" s="26"/>
      <x:c r="E14" s="26"/>
      <x:c r="F14" s="26"/>
    </x:row>
    <x:row r="15">
      <x:c r="A15" s="26"/>
      <x:c r="B15" s="26"/>
      <x:c r="C15" s="26"/>
      <x:c r="D15" s="26"/>
      <x:c r="E15" s="26"/>
      <x:c r="F15" s="26"/>
    </x:row>
  </x:sheetData>
  <x:mergeCells>
    <x:mergeCell ref="A1:F2"/>
    <x:mergeCell ref="A12:F15"/>
  </x:mergeCells>
  <x:pageMargins left="0.7" right="0.7" top="0.75" bottom="0.75" header="0.3" footer="0.3"/>
</x:worksheet>
</file>